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IMETABLE 2025" sheetId="1" r:id="rId4"/>
    <sheet state="visible" name="Sheet2" sheetId="2" r:id="rId5"/>
  </sheets>
  <definedNames/>
  <calcPr/>
  <extLst>
    <ext uri="GoogleSheetsCustomDataVersion2">
      <go:sheetsCustomData xmlns:go="http://customooxmlschemas.google.com/" r:id="rId6" roundtripDataChecksum="AGsI0+cJsIhP5gQy59URjieUzZC0hzlTgQt7FnZFgvE="/>
    </ext>
  </extLst>
</workbook>
</file>

<file path=xl/sharedStrings.xml><?xml version="1.0" encoding="utf-8"?>
<sst xmlns="http://schemas.openxmlformats.org/spreadsheetml/2006/main" count="145" uniqueCount="113">
  <si>
    <r>
      <rPr>
        <rFont val="Helvetica Neue"/>
        <b/>
        <color theme="1"/>
        <sz val="8.0"/>
      </rPr>
      <t xml:space="preserve">Venerdì
</t>
    </r>
    <r>
      <rPr>
        <rFont val="Helvetica Neue"/>
        <b val="0"/>
        <color theme="1"/>
        <sz val="8.0"/>
      </rPr>
      <t>Friday
Vendredi</t>
    </r>
  </si>
  <si>
    <r>
      <rPr>
        <rFont val="Helvetica Neue"/>
        <b/>
        <color theme="1"/>
        <sz val="8.0"/>
      </rPr>
      <t xml:space="preserve">Sabato
</t>
    </r>
    <r>
      <rPr>
        <rFont val="Helvetica Neue"/>
        <b val="0"/>
        <color theme="1"/>
        <sz val="8.0"/>
      </rPr>
      <t>Saturday
Samedi</t>
    </r>
  </si>
  <si>
    <r>
      <rPr>
        <rFont val="Helvetica Neue"/>
        <b/>
        <color theme="1"/>
        <sz val="8.0"/>
      </rPr>
      <t xml:space="preserve">Domenica
</t>
    </r>
    <r>
      <rPr>
        <rFont val="Helvetica Neue"/>
        <b val="0"/>
        <color theme="1"/>
        <sz val="8.0"/>
      </rPr>
      <t>Sunday
Dimanche</t>
    </r>
  </si>
  <si>
    <r>
      <rPr>
        <rFont val="Helvetica Neue"/>
        <b/>
        <color theme="1"/>
        <sz val="8.0"/>
      </rPr>
      <t xml:space="preserve">Lunedì
</t>
    </r>
    <r>
      <rPr>
        <rFont val="Helvetica Neue"/>
        <b val="0"/>
        <color theme="1"/>
        <sz val="8.0"/>
      </rPr>
      <t>Monday
Lundi</t>
    </r>
  </si>
  <si>
    <r>
      <rPr>
        <rFont val="Helvetica Neue"/>
        <b/>
        <color theme="1"/>
        <sz val="8.0"/>
      </rPr>
      <t xml:space="preserve">Martedì
</t>
    </r>
    <r>
      <rPr>
        <rFont val="Helvetica Neue"/>
        <b val="0"/>
        <color theme="1"/>
        <sz val="8.0"/>
      </rPr>
      <t>Tuesday
Mardi</t>
    </r>
  </si>
  <si>
    <r>
      <rPr>
        <rFont val="Helvetica Neue"/>
        <b/>
        <color theme="1"/>
        <sz val="8.0"/>
      </rPr>
      <t xml:space="preserve">Mercoledì
</t>
    </r>
    <r>
      <rPr>
        <rFont val="Helvetica Neue"/>
        <b val="0"/>
        <color theme="1"/>
        <sz val="8.0"/>
      </rPr>
      <t>Wednesday
Mercredi</t>
    </r>
  </si>
  <si>
    <r>
      <rPr>
        <rFont val="Helvetica Neue"/>
        <b/>
        <color theme="1"/>
        <sz val="8.0"/>
      </rPr>
      <t xml:space="preserve">Giovedì
</t>
    </r>
    <r>
      <rPr>
        <rFont val="Helvetica Neue"/>
        <b val="0"/>
        <color theme="1"/>
        <sz val="8.0"/>
      </rPr>
      <t>Thursday
Jeudi</t>
    </r>
  </si>
  <si>
    <r>
      <rPr>
        <rFont val="Helvetica Neue"/>
        <b/>
        <color theme="1"/>
        <sz val="8.0"/>
      </rPr>
      <t xml:space="preserve">Venerdì
</t>
    </r>
    <r>
      <rPr>
        <rFont val="Helvetica Neue"/>
        <b val="0"/>
        <color theme="1"/>
        <sz val="8.0"/>
      </rPr>
      <t>Friday
Vendredi</t>
    </r>
  </si>
  <si>
    <r>
      <rPr>
        <rFont val="Helvetica Neue"/>
        <b/>
        <color theme="1"/>
        <sz val="8.0"/>
      </rPr>
      <t xml:space="preserve">Sabato
</t>
    </r>
    <r>
      <rPr>
        <rFont val="Helvetica Neue"/>
        <b val="0"/>
        <color theme="1"/>
        <sz val="8.0"/>
      </rPr>
      <t>Saturday
Samedi</t>
    </r>
  </si>
  <si>
    <r>
      <rPr>
        <rFont val="&quot;Helvetica Neue&quot;, Arial"/>
        <b/>
        <color theme="1"/>
        <sz val="12.0"/>
      </rPr>
      <t xml:space="preserve">D1
</t>
    </r>
    <r>
      <rPr>
        <rFont val="&quot;Helvetica Neue&quot;, Arial"/>
        <b/>
        <color theme="1"/>
        <sz val="8.0"/>
      </rPr>
      <t>TOR450 START</t>
    </r>
  </si>
  <si>
    <t>D2</t>
  </si>
  <si>
    <r>
      <rPr>
        <rFont val="&quot;Helvetica Neue&quot;, Arial"/>
        <b/>
        <color theme="1"/>
        <sz val="12.0"/>
      </rPr>
      <t xml:space="preserve">D3
</t>
    </r>
    <r>
      <rPr>
        <rFont val="&quot;Helvetica Neue&quot;, Arial"/>
        <b/>
        <color theme="1"/>
        <sz val="8.0"/>
      </rPr>
      <t>TOR330 START</t>
    </r>
  </si>
  <si>
    <t>D4</t>
  </si>
  <si>
    <r>
      <rPr>
        <rFont val="&quot;Helvetica Neue&quot;, Arial"/>
        <b/>
        <color rgb="FFFFFFFF"/>
        <sz val="12.0"/>
      </rPr>
      <t xml:space="preserve">D5
</t>
    </r>
    <r>
      <rPr>
        <rFont val="&quot;Helvetica Neue&quot;, Arial"/>
        <b/>
        <color rgb="FFFFFFFF"/>
        <sz val="8.0"/>
      </rPr>
      <t>TOR130 START</t>
    </r>
  </si>
  <si>
    <r>
      <rPr>
        <rFont val="Helvetica Neue"/>
        <b/>
        <color rgb="FFFFFFFF"/>
        <sz val="12.0"/>
      </rPr>
      <t xml:space="preserve">D6 
</t>
    </r>
    <r>
      <rPr>
        <rFont val="Helvetica Neue"/>
        <b/>
        <color rgb="FFFFFFFF"/>
        <sz val="8.0"/>
      </rPr>
      <t>TOR100 START</t>
    </r>
  </si>
  <si>
    <t>D7</t>
  </si>
  <si>
    <t>D8</t>
  </si>
  <si>
    <r>
      <rPr>
        <rFont val="&quot;Helvetica Neue&quot;, Arial"/>
        <b/>
        <color rgb="FFFFFFFF"/>
        <sz val="12.0"/>
      </rPr>
      <t xml:space="preserve">D9
</t>
    </r>
    <r>
      <rPr>
        <rFont val="&quot;Helvetica Neue&quot;, Arial"/>
        <b/>
        <color rgb="FFFFFFFF"/>
        <sz val="8.0"/>
      </rPr>
      <t>TOR30 START</t>
    </r>
  </si>
  <si>
    <r>
      <rPr>
        <rFont val="Arial"/>
        <b/>
        <color rgb="FFFFFFFF"/>
        <sz val="36.0"/>
      </rPr>
      <t>TOR130 - Tot Dret</t>
    </r>
    <r>
      <rPr>
        <rFont val="Helvetica Neue"/>
        <b val="0"/>
        <color rgb="FFFFFFFF"/>
        <sz val="36.0"/>
      </rPr>
      <t xml:space="preserve">
</t>
    </r>
    <r>
      <rPr>
        <rFont val="Helvetica Neue"/>
        <b val="0"/>
        <color rgb="FFFFFFFF"/>
        <sz val="13.0"/>
      </rPr>
      <t>Gressoney St. Jean</t>
    </r>
  </si>
  <si>
    <t>Location</t>
  </si>
  <si>
    <t>POI tipology</t>
  </si>
  <si>
    <t>Altitude</t>
  </si>
  <si>
    <t>Distance
from START</t>
  </si>
  <si>
    <t>Distance from previous point</t>
  </si>
  <si>
    <t>D+
from START</t>
  </si>
  <si>
    <t>D+
from previous point</t>
  </si>
  <si>
    <t>D-
from START</t>
  </si>
  <si>
    <t>D-
from previous point</t>
  </si>
  <si>
    <t>Fastest passage</t>
  </si>
  <si>
    <t>Slowest passage</t>
  </si>
  <si>
    <t>Cut off time</t>
  </si>
  <si>
    <t>Gressoney - START TOR130</t>
  </si>
  <si>
    <t>START</t>
  </si>
  <si>
    <t>D5 21.00</t>
  </si>
  <si>
    <t>Alpenzu Grande</t>
  </si>
  <si>
    <t>R</t>
  </si>
  <si>
    <t>Col Pinter</t>
  </si>
  <si>
    <t>W</t>
  </si>
  <si>
    <t>Cuneaz</t>
  </si>
  <si>
    <t>Champoluc</t>
  </si>
  <si>
    <t>R+A</t>
  </si>
  <si>
    <t>D5 23.06</t>
  </si>
  <si>
    <t>D6 02.44</t>
  </si>
  <si>
    <t>Saint-Jaques</t>
  </si>
  <si>
    <t>Rifugio Grand Tournalin</t>
  </si>
  <si>
    <t>D6 00.18</t>
  </si>
  <si>
    <t>D6 08.07</t>
  </si>
  <si>
    <t>Col de Nannaz</t>
  </si>
  <si>
    <t>Col Des Fontaines</t>
  </si>
  <si>
    <t>Cheneil</t>
  </si>
  <si>
    <t>Valtournenche</t>
  </si>
  <si>
    <t>D6 01.18</t>
  </si>
  <si>
    <t>D6 08.00</t>
  </si>
  <si>
    <t>Rifugio Jean Barmasse</t>
  </si>
  <si>
    <t>D6 02.15</t>
  </si>
  <si>
    <t>D6 10.03</t>
  </si>
  <si>
    <t>Fenetre D'Ersaz</t>
  </si>
  <si>
    <t>Gordza</t>
  </si>
  <si>
    <t>D6 03.28</t>
  </si>
  <si>
    <t>D6 13.43</t>
  </si>
  <si>
    <t>Col Fenêtre - Torgnon</t>
  </si>
  <si>
    <t>Rifugio Lo Magià</t>
  </si>
  <si>
    <t>D6 04.25</t>
  </si>
  <si>
    <t>D6 14.40</t>
  </si>
  <si>
    <t>Rifugio Cuney</t>
  </si>
  <si>
    <t>D6 05.14</t>
  </si>
  <si>
    <t>D6 16.24</t>
  </si>
  <si>
    <t>Col de Chaleby</t>
  </si>
  <si>
    <t>Bivacco R. Clermont</t>
  </si>
  <si>
    <t>D6 06.01</t>
  </si>
  <si>
    <t>D6 18.31</t>
  </si>
  <si>
    <t>Col de Vessonaz</t>
  </si>
  <si>
    <t>Oyace</t>
  </si>
  <si>
    <t>Base vita</t>
  </si>
  <si>
    <t>D6 07.21</t>
  </si>
  <si>
    <t>D6 19.30</t>
  </si>
  <si>
    <t>Bruson Arp</t>
  </si>
  <si>
    <t>D6 08.31</t>
  </si>
  <si>
    <t>Col Brison</t>
  </si>
  <si>
    <t>A</t>
  </si>
  <si>
    <t>D6 08.57</t>
  </si>
  <si>
    <t>Berrio Damon</t>
  </si>
  <si>
    <t>D6 09.29</t>
  </si>
  <si>
    <t>Ollomont</t>
  </si>
  <si>
    <t>D6 09.44</t>
  </si>
  <si>
    <t>D6 23.52</t>
  </si>
  <si>
    <t>D7 00.00</t>
  </si>
  <si>
    <t>Rifugio Letey Champillon</t>
  </si>
  <si>
    <t>D6 11.07</t>
  </si>
  <si>
    <t>D7 02.54</t>
  </si>
  <si>
    <t>Col de Champillon</t>
  </si>
  <si>
    <t>Ponteille</t>
  </si>
  <si>
    <t>D6 12.13</t>
  </si>
  <si>
    <t>D7 05.10</t>
  </si>
  <si>
    <t>Saint Rhemy</t>
  </si>
  <si>
    <t>Bosses</t>
  </si>
  <si>
    <t>D6 13.27</t>
  </si>
  <si>
    <t>D7 06.57</t>
  </si>
  <si>
    <t>D7 7.00</t>
  </si>
  <si>
    <t>Merdeux</t>
  </si>
  <si>
    <t>Rifugio Frassati</t>
  </si>
  <si>
    <t>D6 15.14</t>
  </si>
  <si>
    <t>D7 11.02</t>
  </si>
  <si>
    <t>Col Malatrà</t>
  </si>
  <si>
    <t>Rif Bonatti</t>
  </si>
  <si>
    <t>D6 16.32</t>
  </si>
  <si>
    <t>D7 13.26</t>
  </si>
  <si>
    <t>Rif. Bertone</t>
  </si>
  <si>
    <t>TORX FINISH</t>
  </si>
  <si>
    <t>FINISH</t>
  </si>
  <si>
    <t>D6 18.11</t>
  </si>
  <si>
    <t>D7 17.00</t>
  </si>
  <si>
    <t xml:space="preserve">*POI Tipology        A = Aid station     R = Refreshment point        W = Simple waypoint         Base vita = all services are available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</si>
</sst>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* #,##0_-;\-* #,##0_-;_-* \-??_-;_-@"/>
    <numFmt numFmtId="165" formatCode="#,##0.0"/>
    <numFmt numFmtId="166" formatCode="#,###&quot; m&quot;"/>
    <numFmt numFmtId="167" formatCode="#,##0.0&quot; Km&quot;"/>
    <numFmt numFmtId="168" formatCode="#,##&quot; m&quot;"/>
  </numFmts>
  <fonts count="20">
    <font>
      <sz val="10.0"/>
      <color rgb="FF000000"/>
      <name val="Arial"/>
      <scheme val="minor"/>
    </font>
    <font>
      <color theme="1"/>
      <name val="Calibri"/>
    </font>
    <font>
      <b/>
      <sz val="12.0"/>
      <color theme="1"/>
      <name val="Helvetica Neue"/>
    </font>
    <font>
      <b/>
      <sz val="12.0"/>
      <color rgb="FFFFFFFF"/>
      <name val="Helvetica Neue"/>
    </font>
    <font>
      <b/>
      <sz val="8.0"/>
      <color theme="1"/>
      <name val="Helvetica Neue"/>
    </font>
    <font>
      <color theme="1"/>
      <name val="Arial"/>
      <scheme val="minor"/>
    </font>
    <font>
      <sz val="8.0"/>
      <color theme="1"/>
      <name val="Arial"/>
    </font>
    <font>
      <b/>
      <sz val="13.0"/>
      <color rgb="FFFFFFFF"/>
      <name val="Helvetica Neue"/>
    </font>
    <font>
      <b/>
      <sz val="9.0"/>
      <color rgb="FFFFFFFF"/>
      <name val="Helvetica Neue"/>
    </font>
    <font>
      <sz val="9.0"/>
      <color theme="1"/>
      <name val="Arial"/>
      <scheme val="minor"/>
    </font>
    <font>
      <b/>
      <sz val="10.0"/>
      <color rgb="FF000000"/>
      <name val="Helvetica Neue"/>
    </font>
    <font>
      <sz val="12.0"/>
      <color theme="1"/>
      <name val="Helvetica Neue"/>
    </font>
    <font>
      <sz val="10.0"/>
      <color rgb="FF000000"/>
      <name val="Helvetica Neue"/>
    </font>
    <font>
      <b/>
      <sz val="10.0"/>
      <color theme="1"/>
      <name val="Helvetica Neue"/>
    </font>
    <font>
      <b/>
      <sz val="10.0"/>
      <color rgb="FFFFFFFF"/>
      <name val="Helvetica Neue"/>
    </font>
    <font>
      <sz val="11.0"/>
      <color rgb="FF000000"/>
      <name val="Helvetica Neue"/>
    </font>
    <font>
      <b/>
      <color rgb="FFFFFFFF"/>
      <name val="Arial"/>
    </font>
    <font>
      <color theme="1"/>
      <name val="Arial"/>
    </font>
    <font>
      <sz val="10.0"/>
      <color theme="1"/>
      <name val="Helvetica Neue"/>
    </font>
    <font>
      <sz val="10.0"/>
      <color rgb="FFFFFFFF"/>
      <name val="Helvetica Neue"/>
    </font>
  </fonts>
  <fills count="1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E500"/>
        <bgColor rgb="FFFFE500"/>
      </patternFill>
    </fill>
    <fill>
      <patternFill patternType="solid">
        <fgColor rgb="FF4A86E8"/>
        <bgColor rgb="FF4A86E8"/>
      </patternFill>
    </fill>
    <fill>
      <patternFill patternType="solid">
        <fgColor rgb="FF5F97F1"/>
        <bgColor rgb="FF5F97F1"/>
      </patternFill>
    </fill>
    <fill>
      <patternFill patternType="solid">
        <fgColor rgb="FFFF9900"/>
        <bgColor rgb="FFFF9900"/>
      </patternFill>
    </fill>
    <fill>
      <patternFill patternType="solid">
        <fgColor rgb="FF0127A3"/>
        <bgColor rgb="FF0127A3"/>
      </patternFill>
    </fill>
    <fill>
      <patternFill patternType="solid">
        <fgColor rgb="FFFF0000"/>
        <bgColor rgb="FFFF0000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3C78D8"/>
        <bgColor rgb="FF3C78D8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rgb="FFFFFF00"/>
      </patternFill>
    </fill>
  </fills>
  <borders count="5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vertical="center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49" xfId="0" applyAlignment="1" applyBorder="1" applyFont="1" applyNumberFormat="1">
      <alignment horizontal="center" shrinkToFit="0" vertical="center" wrapText="1"/>
    </xf>
    <xf borderId="1" fillId="0" fontId="2" numFmtId="165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2" numFmtId="3" xfId="0" applyAlignment="1" applyBorder="1" applyFont="1" applyNumberFormat="1">
      <alignment horizontal="center" shrinkToFit="0" vertical="center" wrapText="1"/>
    </xf>
    <xf borderId="1" fillId="0" fontId="4" numFmtId="49" xfId="0" applyAlignment="1" applyBorder="1" applyFont="1" applyNumberFormat="1">
      <alignment horizontal="right" vertical="center"/>
    </xf>
    <xf borderId="1" fillId="0" fontId="5" numFmtId="0" xfId="0" applyBorder="1" applyFont="1"/>
    <xf borderId="1" fillId="0" fontId="4" numFmtId="49" xfId="0" applyAlignment="1" applyBorder="1" applyFont="1" applyNumberFormat="1">
      <alignment horizontal="center" shrinkToFit="0" vertical="top" wrapText="1"/>
    </xf>
    <xf borderId="1" fillId="0" fontId="4" numFmtId="165" xfId="0" applyAlignment="1" applyBorder="1" applyFont="1" applyNumberFormat="1">
      <alignment horizontal="center" shrinkToFit="0" vertical="top" wrapText="1"/>
    </xf>
    <xf borderId="1" fillId="0" fontId="6" numFmtId="0" xfId="0" applyAlignment="1" applyBorder="1" applyFont="1">
      <alignment horizontal="center"/>
    </xf>
    <xf borderId="1" fillId="2" fontId="2" numFmtId="49" xfId="0" applyAlignment="1" applyBorder="1" applyFill="1" applyFont="1" applyNumberFormat="1">
      <alignment horizontal="center" shrinkToFit="0" vertical="center" wrapText="1"/>
    </xf>
    <xf borderId="1" fillId="3" fontId="2" numFmtId="165" xfId="0" applyAlignment="1" applyBorder="1" applyFill="1" applyFont="1" applyNumberFormat="1">
      <alignment horizontal="center" shrinkToFit="0" vertical="center" wrapText="1"/>
    </xf>
    <xf borderId="1" fillId="4" fontId="3" numFmtId="49" xfId="0" applyAlignment="1" applyBorder="1" applyFill="1" applyFont="1" applyNumberFormat="1">
      <alignment horizontal="center" shrinkToFit="0" vertical="center" wrapText="1"/>
    </xf>
    <xf borderId="1" fillId="5" fontId="2" numFmtId="0" xfId="0" applyAlignment="1" applyBorder="1" applyFill="1" applyFont="1">
      <alignment horizontal="center" shrinkToFit="0" vertical="center" wrapText="1"/>
    </xf>
    <xf borderId="1" fillId="6" fontId="3" numFmtId="49" xfId="0" applyAlignment="1" applyBorder="1" applyFill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/>
    </xf>
    <xf borderId="1" fillId="0" fontId="2" numFmtId="49" xfId="0" applyAlignment="1" applyBorder="1" applyFont="1" applyNumberFormat="1">
      <alignment horizontal="right" vertical="center"/>
    </xf>
    <xf borderId="0" fillId="7" fontId="7" numFmtId="0" xfId="0" applyAlignment="1" applyFill="1" applyFont="1">
      <alignment horizontal="center" readingOrder="0" shrinkToFit="0" vertical="center" wrapText="0"/>
    </xf>
    <xf borderId="0" fillId="0" fontId="5" numFmtId="0" xfId="0" applyAlignment="1" applyFont="1">
      <alignment horizontal="center"/>
    </xf>
    <xf borderId="0" fillId="7" fontId="8" numFmtId="0" xfId="0" applyAlignment="1" applyFont="1">
      <alignment horizontal="center" shrinkToFit="0" vertical="center" wrapText="0"/>
    </xf>
    <xf borderId="2" fillId="8" fontId="8" numFmtId="164" xfId="0" applyAlignment="1" applyBorder="1" applyFill="1" applyFont="1" applyNumberFormat="1">
      <alignment horizontal="center" shrinkToFit="0" vertical="center" wrapText="1"/>
    </xf>
    <xf borderId="0" fillId="7" fontId="8" numFmtId="0" xfId="0" applyAlignment="1" applyFont="1">
      <alignment horizontal="center" readingOrder="0" shrinkToFit="0" vertical="center" wrapText="0"/>
    </xf>
    <xf borderId="0" fillId="7" fontId="8" numFmtId="0" xfId="0" applyAlignment="1" applyFont="1">
      <alignment horizontal="center" readingOrder="0" shrinkToFit="0" vertical="center" wrapText="1"/>
    </xf>
    <xf borderId="0" fillId="7" fontId="8" numFmtId="0" xfId="0" applyAlignment="1" applyFont="1">
      <alignment horizontal="center" shrinkToFit="0" vertical="center" wrapText="1"/>
    </xf>
    <xf borderId="0" fillId="7" fontId="3" numFmtId="0" xfId="0" applyAlignment="1" applyFont="1">
      <alignment horizontal="center" readingOrder="0" shrinkToFit="0" vertical="center" wrapText="0"/>
    </xf>
    <xf borderId="2" fillId="7" fontId="3" numFmtId="164" xfId="0" applyAlignment="1" applyBorder="1" applyFont="1" applyNumberFormat="1">
      <alignment horizontal="center" shrinkToFit="0" vertical="center" wrapText="1"/>
    </xf>
    <xf borderId="0" fillId="7" fontId="3" numFmtId="166" xfId="0" applyAlignment="1" applyFont="1" applyNumberFormat="1">
      <alignment horizontal="center" readingOrder="0" shrinkToFit="0" vertical="center" wrapText="0"/>
    </xf>
    <xf borderId="0" fillId="7" fontId="3" numFmtId="167" xfId="0" applyAlignment="1" applyFont="1" applyNumberFormat="1">
      <alignment horizontal="center" readingOrder="0" shrinkToFit="0" vertical="center" wrapText="0"/>
    </xf>
    <xf borderId="0" fillId="7" fontId="3" numFmtId="0" xfId="0" applyAlignment="1" applyFont="1">
      <alignment horizontal="center" shrinkToFit="0" vertical="center" wrapText="0"/>
    </xf>
    <xf borderId="0" fillId="7" fontId="3" numFmtId="166" xfId="0" applyAlignment="1" applyFont="1" applyNumberFormat="1">
      <alignment horizontal="center" shrinkToFit="0" vertical="center" wrapText="0"/>
    </xf>
    <xf borderId="0" fillId="0" fontId="9" numFmtId="166" xfId="0" applyAlignment="1" applyFont="1" applyNumberFormat="1">
      <alignment horizontal="center" readingOrder="0"/>
    </xf>
    <xf borderId="0" fillId="2" fontId="2" numFmtId="0" xfId="0" applyAlignment="1" applyFont="1">
      <alignment horizontal="center" shrinkToFit="0" vertical="center" wrapText="0"/>
    </xf>
    <xf borderId="3" fillId="2" fontId="2" numFmtId="164" xfId="0" applyAlignment="1" applyBorder="1" applyFont="1" applyNumberFormat="1">
      <alignment horizontal="center" shrinkToFit="0" vertical="center" wrapText="1"/>
    </xf>
    <xf borderId="0" fillId="2" fontId="2" numFmtId="168" xfId="0" applyAlignment="1" applyFont="1" applyNumberFormat="1">
      <alignment horizontal="center" readingOrder="0" shrinkToFit="0" vertical="center" wrapText="0"/>
    </xf>
    <xf borderId="0" fillId="2" fontId="2" numFmtId="167" xfId="0" applyAlignment="1" applyFont="1" applyNumberFormat="1">
      <alignment horizontal="center" shrinkToFit="0" vertical="center" wrapText="0"/>
    </xf>
    <xf borderId="0" fillId="2" fontId="2" numFmtId="166" xfId="0" applyAlignment="1" applyFont="1" applyNumberFormat="1">
      <alignment horizontal="center" readingOrder="0" shrinkToFit="0" vertical="center" wrapText="0"/>
    </xf>
    <xf borderId="0" fillId="2" fontId="2" numFmtId="166" xfId="0" applyAlignment="1" applyFont="1" applyNumberFormat="1">
      <alignment horizontal="center" shrinkToFit="0" vertical="center" wrapText="0"/>
    </xf>
    <xf borderId="0" fillId="9" fontId="10" numFmtId="0" xfId="0" applyAlignment="1" applyFill="1" applyFont="1">
      <alignment horizontal="center" shrinkToFit="0" vertical="center" wrapText="0"/>
    </xf>
    <xf borderId="0" fillId="0" fontId="9" numFmtId="0" xfId="0" applyAlignment="1" applyFont="1">
      <alignment horizontal="center"/>
    </xf>
    <xf borderId="0" fillId="10" fontId="11" numFmtId="0" xfId="0" applyAlignment="1" applyFill="1" applyFont="1">
      <alignment horizontal="center" shrinkToFit="0" vertical="center" wrapText="0"/>
    </xf>
    <xf borderId="3" fillId="10" fontId="11" numFmtId="164" xfId="0" applyAlignment="1" applyBorder="1" applyFont="1" applyNumberFormat="1">
      <alignment horizontal="center" shrinkToFit="0" vertical="center" wrapText="1"/>
    </xf>
    <xf borderId="0" fillId="10" fontId="11" numFmtId="166" xfId="0" applyAlignment="1" applyFont="1" applyNumberFormat="1">
      <alignment horizontal="center" readingOrder="0" shrinkToFit="0" vertical="center" wrapText="0"/>
    </xf>
    <xf borderId="0" fillId="10" fontId="11" numFmtId="167" xfId="0" applyAlignment="1" applyFont="1" applyNumberFormat="1">
      <alignment horizontal="center" shrinkToFit="0" vertical="center" wrapText="0"/>
    </xf>
    <xf borderId="0" fillId="10" fontId="11" numFmtId="0" xfId="0" applyAlignment="1" applyFont="1">
      <alignment horizontal="center" readingOrder="0" shrinkToFit="0" vertical="center" wrapText="0"/>
    </xf>
    <xf borderId="0" fillId="10" fontId="12" numFmtId="0" xfId="0" applyAlignment="1" applyFont="1">
      <alignment horizontal="center" shrinkToFit="0" vertical="center" wrapText="0"/>
    </xf>
    <xf borderId="0" fillId="9" fontId="13" numFmtId="0" xfId="0" applyAlignment="1" applyFont="1">
      <alignment horizontal="center" shrinkToFit="0" vertical="center" wrapText="0"/>
    </xf>
    <xf borderId="0" fillId="2" fontId="2" numFmtId="0" xfId="0" applyAlignment="1" applyFont="1">
      <alignment horizontal="center" readingOrder="0" shrinkToFit="0" vertical="center" wrapText="0"/>
    </xf>
    <xf borderId="0" fillId="8" fontId="14" numFmtId="0" xfId="0" applyAlignment="1" applyFont="1">
      <alignment horizontal="center" shrinkToFit="0" vertical="center" wrapText="0"/>
    </xf>
    <xf borderId="0" fillId="10" fontId="11" numFmtId="166" xfId="0" applyAlignment="1" applyFont="1" applyNumberFormat="1">
      <alignment horizontal="center" readingOrder="0" vertical="center"/>
    </xf>
    <xf borderId="0" fillId="10" fontId="11" numFmtId="167" xfId="0" applyAlignment="1" applyFont="1" applyNumberFormat="1">
      <alignment horizontal="center" vertical="center"/>
    </xf>
    <xf borderId="0" fillId="9" fontId="2" numFmtId="0" xfId="0" applyAlignment="1" applyFont="1">
      <alignment horizontal="center" shrinkToFit="0" vertical="center" wrapText="0"/>
    </xf>
    <xf borderId="3" fillId="9" fontId="2" numFmtId="164" xfId="0" applyAlignment="1" applyBorder="1" applyFont="1" applyNumberFormat="1">
      <alignment horizontal="center" shrinkToFit="0" vertical="center" wrapText="1"/>
    </xf>
    <xf borderId="0" fillId="9" fontId="2" numFmtId="166" xfId="0" applyAlignment="1" applyFont="1" applyNumberFormat="1">
      <alignment horizontal="center" readingOrder="0" shrinkToFit="0" vertical="center" wrapText="0"/>
    </xf>
    <xf borderId="0" fillId="9" fontId="2" numFmtId="167" xfId="0" applyAlignment="1" applyFont="1" applyNumberFormat="1">
      <alignment horizontal="center" shrinkToFit="0" vertical="center" wrapText="0"/>
    </xf>
    <xf borderId="0" fillId="9" fontId="2" numFmtId="0" xfId="0" applyAlignment="1" applyFont="1">
      <alignment horizontal="center" readingOrder="0" shrinkToFit="0" vertical="center" wrapText="0"/>
    </xf>
    <xf borderId="3" fillId="2" fontId="2" numFmtId="164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ont="1">
      <alignment horizontal="center" readingOrder="0" shrinkToFit="0" vertical="center" wrapText="0"/>
    </xf>
    <xf borderId="4" fillId="4" fontId="3" numFmtId="164" xfId="0" applyAlignment="1" applyBorder="1" applyFont="1" applyNumberFormat="1">
      <alignment horizontal="center" shrinkToFit="0" vertical="center" wrapText="1"/>
    </xf>
    <xf borderId="0" fillId="4" fontId="3" numFmtId="166" xfId="0" applyAlignment="1" applyFont="1" applyNumberFormat="1">
      <alignment horizontal="center" readingOrder="0" shrinkToFit="0" vertical="center" wrapText="0"/>
    </xf>
    <xf borderId="0" fillId="4" fontId="3" numFmtId="167" xfId="0" applyAlignment="1" applyFont="1" applyNumberFormat="1">
      <alignment horizontal="center" shrinkToFit="0" vertical="center" wrapText="0"/>
    </xf>
    <xf borderId="0" fillId="8" fontId="3" numFmtId="0" xfId="0" applyAlignment="1" applyFont="1">
      <alignment horizontal="center" shrinkToFit="0" vertical="center" wrapText="0"/>
    </xf>
    <xf borderId="0" fillId="0" fontId="15" numFmtId="0" xfId="0" applyAlignment="1" applyFont="1">
      <alignment shrinkToFit="0" vertical="center" wrapText="0"/>
    </xf>
    <xf borderId="0" fillId="0" fontId="15" numFmtId="49" xfId="0" applyAlignment="1" applyFont="1" applyNumberFormat="1">
      <alignment horizontal="center" shrinkToFit="0" vertical="center" wrapText="0"/>
    </xf>
    <xf borderId="0" fillId="0" fontId="15" numFmtId="165" xfId="0" applyAlignment="1" applyFont="1" applyNumberFormat="1">
      <alignment horizontal="center" shrinkToFit="0" vertical="center" wrapText="0"/>
    </xf>
    <xf borderId="0" fillId="0" fontId="15" numFmtId="0" xfId="0" applyAlignment="1" applyFont="1">
      <alignment readingOrder="0" shrinkToFit="0" vertical="center" wrapText="1"/>
    </xf>
    <xf borderId="0" fillId="0" fontId="15" numFmtId="0" xfId="0" applyAlignment="1" applyFont="1">
      <alignment shrinkToFit="0" vertical="center" wrapText="1"/>
    </xf>
    <xf borderId="0" fillId="0" fontId="15" numFmtId="3" xfId="0" applyAlignment="1" applyFont="1" applyNumberFormat="1">
      <alignment shrinkToFit="0" vertical="center" wrapText="0"/>
    </xf>
    <xf borderId="0" fillId="8" fontId="16" numFmtId="0" xfId="0" applyAlignment="1" applyFont="1">
      <alignment horizontal="center" vertical="center"/>
    </xf>
    <xf borderId="0" fillId="0" fontId="1" numFmtId="49" xfId="0" applyAlignment="1" applyFont="1" applyNumberFormat="1">
      <alignment vertical="center"/>
    </xf>
    <xf borderId="0" fillId="0" fontId="1" numFmtId="49" xfId="0" applyAlignment="1" applyFont="1" applyNumberFormat="1">
      <alignment vertical="bottom"/>
    </xf>
    <xf borderId="0" fillId="0" fontId="2" numFmtId="0" xfId="0" applyAlignment="1" applyFont="1">
      <alignment horizontal="center" shrinkToFit="0" vertical="center" wrapText="1"/>
    </xf>
    <xf borderId="0" fillId="0" fontId="2" numFmtId="3" xfId="0" applyAlignment="1" applyFont="1" applyNumberFormat="1">
      <alignment horizontal="center" shrinkToFit="0" vertical="center" wrapText="1"/>
    </xf>
    <xf borderId="0" fillId="0" fontId="2" numFmtId="49" xfId="0" applyAlignment="1" applyFont="1" applyNumberFormat="1">
      <alignment horizontal="center" shrinkToFit="0" vertical="center" wrapText="1"/>
    </xf>
    <xf borderId="0" fillId="0" fontId="2" numFmtId="49" xfId="0" applyAlignment="1" applyFont="1" applyNumberFormat="1">
      <alignment horizontal="right" vertical="center"/>
    </xf>
    <xf borderId="0" fillId="0" fontId="1" numFmtId="0" xfId="0" applyAlignment="1" applyFont="1">
      <alignment vertical="bottom"/>
    </xf>
    <xf borderId="0" fillId="0" fontId="1" numFmtId="0" xfId="0" applyFont="1"/>
    <xf borderId="0" fillId="0" fontId="17" numFmtId="3" xfId="0" applyFont="1" applyNumberFormat="1"/>
    <xf borderId="0" fillId="11" fontId="13" numFmtId="0" xfId="0" applyAlignment="1" applyFill="1" applyFont="1">
      <alignment horizontal="center" readingOrder="0" shrinkToFit="0" vertical="center" wrapText="0"/>
    </xf>
    <xf borderId="0" fillId="0" fontId="5" numFmtId="0" xfId="0" applyFont="1"/>
    <xf borderId="0" fillId="10" fontId="18" numFmtId="0" xfId="0" applyAlignment="1" applyFont="1">
      <alignment horizontal="center" readingOrder="0" shrinkToFit="0" vertical="center" wrapText="0"/>
    </xf>
    <xf borderId="0" fillId="12" fontId="13" numFmtId="0" xfId="0" applyAlignment="1" applyFill="1" applyFont="1">
      <alignment horizontal="center" readingOrder="0" shrinkToFit="0" vertical="center" wrapText="0"/>
    </xf>
    <xf borderId="0" fillId="11" fontId="13" numFmtId="0" xfId="0" applyAlignment="1" applyFont="1">
      <alignment horizontal="center" readingOrder="0" vertical="center"/>
    </xf>
    <xf borderId="0" fillId="10" fontId="18" numFmtId="0" xfId="0" applyAlignment="1" applyFont="1">
      <alignment horizontal="center" readingOrder="0" vertical="center"/>
    </xf>
    <xf borderId="0" fillId="7" fontId="19" numFmtId="0" xfId="0" applyAlignment="1" applyFont="1">
      <alignment horizontal="center" readingOrder="0" shrinkToFit="0" vertical="center" wrapText="0"/>
    </xf>
    <xf borderId="0" fillId="9" fontId="13" numFmtId="0" xfId="0" applyAlignment="1" applyFont="1">
      <alignment horizontal="center" readingOrder="0" shrinkToFit="0" vertical="center" wrapText="0"/>
    </xf>
    <xf borderId="0" fillId="13" fontId="13" numFmtId="0" xfId="0" applyAlignment="1" applyFill="1" applyFont="1">
      <alignment horizontal="center" readingOrder="0" shrinkToFit="0" vertical="center" wrapText="0"/>
    </xf>
    <xf borderId="0" fillId="14" fontId="13" numFmtId="0" xfId="0" applyAlignment="1" applyFill="1" applyFont="1">
      <alignment horizontal="center" readingOrder="0" shrinkToFit="0" vertical="center" wrapText="0"/>
    </xf>
    <xf borderId="0" fillId="14" fontId="18" numFmtId="0" xfId="0" applyAlignment="1" applyFont="1">
      <alignment horizontal="center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31.38"/>
    <col customWidth="1" min="2" max="12" width="13.13"/>
    <col customWidth="1" hidden="1" min="13" max="13" width="29.38"/>
  </cols>
  <sheetData>
    <row r="1" ht="6.75" customHeight="1">
      <c r="A1" s="1"/>
      <c r="B1" s="2"/>
      <c r="C1" s="3"/>
      <c r="D1" s="3"/>
      <c r="E1" s="4"/>
      <c r="F1" s="3"/>
      <c r="G1" s="3"/>
      <c r="H1" s="5"/>
      <c r="I1" s="5"/>
      <c r="J1" s="6"/>
      <c r="K1" s="3"/>
      <c r="L1" s="3"/>
      <c r="M1" s="3"/>
    </row>
    <row r="2">
      <c r="A2" s="7"/>
      <c r="B2" s="8"/>
      <c r="C2" s="8"/>
      <c r="D2" s="9" t="s">
        <v>0</v>
      </c>
      <c r="E2" s="9" t="s">
        <v>1</v>
      </c>
      <c r="F2" s="10" t="s">
        <v>2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9" t="s">
        <v>8</v>
      </c>
      <c r="M2" s="11"/>
    </row>
    <row r="3" ht="33.75" customHeight="1">
      <c r="A3" s="1"/>
      <c r="B3" s="8"/>
      <c r="C3" s="8"/>
      <c r="D3" s="12" t="s">
        <v>9</v>
      </c>
      <c r="E3" s="3" t="s">
        <v>10</v>
      </c>
      <c r="F3" s="13" t="s">
        <v>11</v>
      </c>
      <c r="G3" s="3" t="s">
        <v>12</v>
      </c>
      <c r="H3" s="14" t="s">
        <v>13</v>
      </c>
      <c r="I3" s="15" t="s">
        <v>14</v>
      </c>
      <c r="J3" s="6" t="s">
        <v>15</v>
      </c>
      <c r="K3" s="3" t="s">
        <v>16</v>
      </c>
      <c r="L3" s="16" t="s">
        <v>17</v>
      </c>
      <c r="M3" s="17"/>
    </row>
    <row r="4" ht="9.0" customHeight="1">
      <c r="A4" s="18"/>
      <c r="B4" s="3"/>
      <c r="C4" s="3"/>
      <c r="D4" s="3"/>
      <c r="E4" s="4"/>
      <c r="F4" s="3"/>
      <c r="G4" s="3"/>
      <c r="H4" s="5"/>
      <c r="I4" s="5"/>
      <c r="J4" s="6"/>
      <c r="K4" s="3"/>
      <c r="L4" s="3"/>
      <c r="M4" s="17"/>
    </row>
    <row r="5" ht="75.75" customHeight="1">
      <c r="A5" s="19" t="s">
        <v>18</v>
      </c>
      <c r="M5" s="20"/>
    </row>
    <row r="6" ht="39.0" customHeight="1">
      <c r="A6" s="21" t="s">
        <v>19</v>
      </c>
      <c r="B6" s="22" t="s">
        <v>20</v>
      </c>
      <c r="C6" s="23" t="s">
        <v>21</v>
      </c>
      <c r="D6" s="24" t="s">
        <v>22</v>
      </c>
      <c r="E6" s="24" t="s">
        <v>23</v>
      </c>
      <c r="F6" s="24" t="s">
        <v>24</v>
      </c>
      <c r="G6" s="24" t="s">
        <v>25</v>
      </c>
      <c r="H6" s="24" t="s">
        <v>26</v>
      </c>
      <c r="I6" s="24" t="s">
        <v>27</v>
      </c>
      <c r="J6" s="25" t="s">
        <v>28</v>
      </c>
      <c r="K6" s="25" t="s">
        <v>29</v>
      </c>
      <c r="L6" s="25" t="s">
        <v>30</v>
      </c>
      <c r="M6" s="20"/>
    </row>
    <row r="7" ht="30.0" customHeight="1">
      <c r="A7" s="26" t="s">
        <v>31</v>
      </c>
      <c r="B7" s="27" t="s">
        <v>32</v>
      </c>
      <c r="C7" s="28">
        <v>1384.0</v>
      </c>
      <c r="D7" s="29">
        <v>0.0</v>
      </c>
      <c r="E7" s="30">
        <v>0.0</v>
      </c>
      <c r="F7" s="28">
        <v>0.0</v>
      </c>
      <c r="G7" s="31">
        <v>0.0</v>
      </c>
      <c r="H7" s="28">
        <v>0.0</v>
      </c>
      <c r="I7" s="31">
        <v>0.0</v>
      </c>
      <c r="J7" s="30" t="s">
        <v>33</v>
      </c>
      <c r="K7" s="30"/>
      <c r="L7" s="30"/>
      <c r="M7" s="32" t="str">
        <f>CONCATENATE(TEXT(C7,"#,###"" m""") , " | " , TEXT(D7,"0.0"" Km""") , " | " , TEXT(F7,"#,##0"" m D+"""))</f>
        <v>1,384 m | 0.0 Km | 0 m D+</v>
      </c>
    </row>
    <row r="8" ht="30.0" customHeight="1">
      <c r="A8" s="33" t="s">
        <v>34</v>
      </c>
      <c r="B8" s="34" t="s">
        <v>35</v>
      </c>
      <c r="C8" s="35">
        <v>1776.0</v>
      </c>
      <c r="D8" s="36">
        <v>3.605</v>
      </c>
      <c r="E8" s="36">
        <f t="shared" ref="E8:E42" si="1">D8-D7</f>
        <v>3.605</v>
      </c>
      <c r="F8" s="37">
        <v>416.0</v>
      </c>
      <c r="G8" s="38">
        <f t="shared" ref="G8:G42" si="2">F8-F7</f>
        <v>416</v>
      </c>
      <c r="H8" s="37">
        <v>63.0</v>
      </c>
      <c r="I8" s="38">
        <f t="shared" ref="I8:I42" si="3">H8-H7</f>
        <v>63</v>
      </c>
      <c r="J8" s="33"/>
      <c r="K8" s="33"/>
      <c r="L8" s="39"/>
      <c r="M8" s="40" t="str">
        <f>CONCATENATE(TEXT(C8,"#,###""m""") , " | " , TEXT(D8,"0.0"" Km""") , " | " , TEXT(F8,"#,##0"" m D+"""))</f>
        <v>1,776m | 3.6 Km | 416 m D+</v>
      </c>
    </row>
    <row r="9" ht="30.0" customHeight="1">
      <c r="A9" s="41" t="s">
        <v>36</v>
      </c>
      <c r="B9" s="42" t="s">
        <v>37</v>
      </c>
      <c r="C9" s="43">
        <v>2782.0</v>
      </c>
      <c r="D9" s="44">
        <v>8.046</v>
      </c>
      <c r="E9" s="44">
        <f t="shared" si="1"/>
        <v>4.441</v>
      </c>
      <c r="F9" s="43">
        <v>1342.0</v>
      </c>
      <c r="G9" s="43">
        <f t="shared" si="2"/>
        <v>926</v>
      </c>
      <c r="H9" s="43">
        <v>83.0</v>
      </c>
      <c r="I9" s="43">
        <f t="shared" si="3"/>
        <v>20</v>
      </c>
      <c r="J9" s="45"/>
      <c r="K9" s="41"/>
      <c r="L9" s="46"/>
      <c r="M9" s="40" t="str">
        <f t="shared" ref="M9:M42" si="4">CONCATENATE(TEXT(C9,"#,###"" m""") , " | " , TEXT(D9,"0.0"" Km""") , " | " , TEXT(F9,"#,##0"" m D+"""))</f>
        <v>2,782 m | 8.0 Km | 1,342 m D+</v>
      </c>
    </row>
    <row r="10" ht="30.0" customHeight="1">
      <c r="A10" s="41" t="s">
        <v>38</v>
      </c>
      <c r="B10" s="42" t="s">
        <v>37</v>
      </c>
      <c r="C10" s="43">
        <v>2051.0</v>
      </c>
      <c r="D10" s="44">
        <v>11.765</v>
      </c>
      <c r="E10" s="44">
        <f t="shared" si="1"/>
        <v>3.719</v>
      </c>
      <c r="F10" s="43">
        <v>1401.0</v>
      </c>
      <c r="G10" s="43">
        <f t="shared" si="2"/>
        <v>59</v>
      </c>
      <c r="H10" s="43">
        <v>814.0</v>
      </c>
      <c r="I10" s="43">
        <f t="shared" si="3"/>
        <v>731</v>
      </c>
      <c r="J10" s="45"/>
      <c r="K10" s="41"/>
      <c r="L10" s="46"/>
      <c r="M10" s="40" t="str">
        <f t="shared" si="4"/>
        <v>2,051 m | 11.8 Km | 1,401 m D+</v>
      </c>
    </row>
    <row r="11" ht="30.0" customHeight="1">
      <c r="A11" s="33" t="s">
        <v>39</v>
      </c>
      <c r="B11" s="34" t="s">
        <v>40</v>
      </c>
      <c r="C11" s="35">
        <v>1576.0</v>
      </c>
      <c r="D11" s="36">
        <v>15.501</v>
      </c>
      <c r="E11" s="36">
        <f t="shared" si="1"/>
        <v>3.736</v>
      </c>
      <c r="F11" s="37">
        <v>1421.0</v>
      </c>
      <c r="G11" s="38">
        <f t="shared" si="2"/>
        <v>20</v>
      </c>
      <c r="H11" s="37">
        <v>1251.0</v>
      </c>
      <c r="I11" s="38">
        <f t="shared" si="3"/>
        <v>437</v>
      </c>
      <c r="J11" s="33" t="s">
        <v>41</v>
      </c>
      <c r="K11" s="33" t="s">
        <v>42</v>
      </c>
      <c r="L11" s="47"/>
      <c r="M11" s="40" t="str">
        <f t="shared" si="4"/>
        <v>1,576 m | 15.5 Km | 1,421 m D+</v>
      </c>
    </row>
    <row r="12" ht="30.0" customHeight="1">
      <c r="A12" s="41" t="s">
        <v>43</v>
      </c>
      <c r="B12" s="42" t="s">
        <v>37</v>
      </c>
      <c r="C12" s="43">
        <v>1693.0</v>
      </c>
      <c r="D12" s="44">
        <v>18.286</v>
      </c>
      <c r="E12" s="44">
        <f t="shared" si="1"/>
        <v>2.785</v>
      </c>
      <c r="F12" s="43">
        <v>1515.0</v>
      </c>
      <c r="G12" s="43">
        <f t="shared" si="2"/>
        <v>94</v>
      </c>
      <c r="H12" s="43">
        <v>1268.0</v>
      </c>
      <c r="I12" s="43">
        <f t="shared" si="3"/>
        <v>17</v>
      </c>
      <c r="J12" s="45"/>
      <c r="K12" s="41"/>
      <c r="L12" s="46"/>
      <c r="M12" s="40" t="str">
        <f t="shared" si="4"/>
        <v>1,693 m | 18.3 Km | 1,515 m D+</v>
      </c>
    </row>
    <row r="13" ht="30.0" customHeight="1">
      <c r="A13" s="33" t="s">
        <v>44</v>
      </c>
      <c r="B13" s="34" t="s">
        <v>35</v>
      </c>
      <c r="C13" s="35">
        <v>2552.0</v>
      </c>
      <c r="D13" s="36">
        <v>23.304</v>
      </c>
      <c r="E13" s="36">
        <f t="shared" si="1"/>
        <v>5.018</v>
      </c>
      <c r="F13" s="37">
        <v>2243.0</v>
      </c>
      <c r="G13" s="38">
        <f t="shared" si="2"/>
        <v>728</v>
      </c>
      <c r="H13" s="37">
        <v>1280.0</v>
      </c>
      <c r="I13" s="38">
        <f t="shared" si="3"/>
        <v>12</v>
      </c>
      <c r="J13" s="33" t="s">
        <v>45</v>
      </c>
      <c r="K13" s="33" t="s">
        <v>46</v>
      </c>
      <c r="L13" s="39"/>
      <c r="M13" s="40" t="str">
        <f t="shared" si="4"/>
        <v>2,552 m | 23.3 Km | 2,243 m D+</v>
      </c>
    </row>
    <row r="14" ht="30.0" customHeight="1">
      <c r="A14" s="41" t="s">
        <v>47</v>
      </c>
      <c r="B14" s="42" t="s">
        <v>37</v>
      </c>
      <c r="C14" s="43">
        <v>2775.0</v>
      </c>
      <c r="D14" s="44">
        <v>24.841</v>
      </c>
      <c r="E14" s="44">
        <f t="shared" si="1"/>
        <v>1.537</v>
      </c>
      <c r="F14" s="43">
        <v>2479.0</v>
      </c>
      <c r="G14" s="43">
        <f t="shared" si="2"/>
        <v>236</v>
      </c>
      <c r="H14" s="43">
        <v>1305.0</v>
      </c>
      <c r="I14" s="43">
        <f t="shared" si="3"/>
        <v>25</v>
      </c>
      <c r="J14" s="45"/>
      <c r="K14" s="41"/>
      <c r="L14" s="46"/>
      <c r="M14" s="40" t="str">
        <f t="shared" si="4"/>
        <v>2,775 m | 24.8 Km | 2,479 m D+</v>
      </c>
    </row>
    <row r="15" ht="30.0" customHeight="1">
      <c r="A15" s="41" t="s">
        <v>48</v>
      </c>
      <c r="B15" s="42" t="s">
        <v>37</v>
      </c>
      <c r="C15" s="43">
        <v>2694.0</v>
      </c>
      <c r="D15" s="44">
        <v>26.209</v>
      </c>
      <c r="E15" s="44">
        <f t="shared" si="1"/>
        <v>1.368</v>
      </c>
      <c r="F15" s="43">
        <v>2521.0</v>
      </c>
      <c r="G15" s="43">
        <f t="shared" si="2"/>
        <v>42</v>
      </c>
      <c r="H15" s="43">
        <v>1425.0</v>
      </c>
      <c r="I15" s="43">
        <f t="shared" si="3"/>
        <v>120</v>
      </c>
      <c r="J15" s="45"/>
      <c r="K15" s="41"/>
      <c r="L15" s="46"/>
      <c r="M15" s="40" t="str">
        <f t="shared" si="4"/>
        <v>2,694 m | 26.2 Km | 2,521 m D+</v>
      </c>
    </row>
    <row r="16" ht="30.0" customHeight="1">
      <c r="A16" s="41" t="s">
        <v>49</v>
      </c>
      <c r="B16" s="42" t="s">
        <v>37</v>
      </c>
      <c r="C16" s="43">
        <v>2110.0</v>
      </c>
      <c r="D16" s="44">
        <v>29.139</v>
      </c>
      <c r="E16" s="44">
        <f t="shared" si="1"/>
        <v>2.93</v>
      </c>
      <c r="F16" s="43">
        <v>2526.0</v>
      </c>
      <c r="G16" s="43">
        <f t="shared" si="2"/>
        <v>5</v>
      </c>
      <c r="H16" s="43">
        <v>1964.0</v>
      </c>
      <c r="I16" s="43">
        <f t="shared" si="3"/>
        <v>539</v>
      </c>
      <c r="J16" s="45"/>
      <c r="K16" s="41"/>
      <c r="L16" s="46"/>
      <c r="M16" s="40" t="str">
        <f t="shared" si="4"/>
        <v>2,110 m | 29.1 Km | 2,526 m D+</v>
      </c>
    </row>
    <row r="17" ht="30.0" customHeight="1">
      <c r="A17" s="48" t="s">
        <v>50</v>
      </c>
      <c r="B17" s="34" t="s">
        <v>35</v>
      </c>
      <c r="C17" s="35">
        <v>1504.0</v>
      </c>
      <c r="D17" s="36">
        <v>32.145</v>
      </c>
      <c r="E17" s="36">
        <f t="shared" si="1"/>
        <v>3.006</v>
      </c>
      <c r="F17" s="37">
        <v>2540.0</v>
      </c>
      <c r="G17" s="38">
        <f t="shared" si="2"/>
        <v>14</v>
      </c>
      <c r="H17" s="37">
        <v>2544.0</v>
      </c>
      <c r="I17" s="38">
        <f t="shared" si="3"/>
        <v>580</v>
      </c>
      <c r="J17" s="33" t="s">
        <v>51</v>
      </c>
      <c r="K17" s="33" t="s">
        <v>52</v>
      </c>
      <c r="L17" s="49" t="s">
        <v>52</v>
      </c>
      <c r="M17" s="40" t="str">
        <f t="shared" si="4"/>
        <v>1,504 m | 32.1 Km | 2,540 m D+</v>
      </c>
    </row>
    <row r="18" ht="30.0" customHeight="1">
      <c r="A18" s="33" t="s">
        <v>53</v>
      </c>
      <c r="B18" s="34" t="s">
        <v>35</v>
      </c>
      <c r="C18" s="35">
        <v>2173.0</v>
      </c>
      <c r="D18" s="36">
        <v>37.022</v>
      </c>
      <c r="E18" s="36">
        <f t="shared" si="1"/>
        <v>4.877</v>
      </c>
      <c r="F18" s="37">
        <v>3332.0</v>
      </c>
      <c r="G18" s="38">
        <f t="shared" si="2"/>
        <v>792</v>
      </c>
      <c r="H18" s="37">
        <v>2694.0</v>
      </c>
      <c r="I18" s="38">
        <f t="shared" si="3"/>
        <v>150</v>
      </c>
      <c r="J18" s="33" t="s">
        <v>54</v>
      </c>
      <c r="K18" s="33" t="s">
        <v>55</v>
      </c>
      <c r="L18" s="39"/>
      <c r="M18" s="40" t="str">
        <f t="shared" si="4"/>
        <v>2,173 m | 37.0 Km | 3,332 m D+</v>
      </c>
    </row>
    <row r="19" ht="30.0" customHeight="1">
      <c r="A19" s="45" t="s">
        <v>56</v>
      </c>
      <c r="B19" s="42" t="s">
        <v>37</v>
      </c>
      <c r="C19" s="43">
        <v>2290.0</v>
      </c>
      <c r="D19" s="44">
        <v>41.006</v>
      </c>
      <c r="E19" s="44">
        <f t="shared" si="1"/>
        <v>3.984</v>
      </c>
      <c r="F19" s="43">
        <v>3632.0</v>
      </c>
      <c r="G19" s="43">
        <f t="shared" si="2"/>
        <v>300</v>
      </c>
      <c r="H19" s="43">
        <v>2853.0</v>
      </c>
      <c r="I19" s="43">
        <f t="shared" si="3"/>
        <v>159</v>
      </c>
      <c r="J19" s="45"/>
      <c r="K19" s="41"/>
      <c r="L19" s="46"/>
      <c r="M19" s="40" t="str">
        <f t="shared" si="4"/>
        <v>2,290 m | 41.0 Km | 3,632 m D+</v>
      </c>
    </row>
    <row r="20" ht="30.0" customHeight="1">
      <c r="A20" s="33" t="s">
        <v>57</v>
      </c>
      <c r="B20" s="34" t="s">
        <v>35</v>
      </c>
      <c r="C20" s="35">
        <v>1960.0</v>
      </c>
      <c r="D20" s="36">
        <v>48.104</v>
      </c>
      <c r="E20" s="36">
        <f t="shared" si="1"/>
        <v>7.098</v>
      </c>
      <c r="F20" s="37">
        <v>3773.0</v>
      </c>
      <c r="G20" s="38">
        <f t="shared" si="2"/>
        <v>141</v>
      </c>
      <c r="H20" s="37">
        <v>3332.0</v>
      </c>
      <c r="I20" s="38">
        <f t="shared" si="3"/>
        <v>479</v>
      </c>
      <c r="J20" s="33" t="s">
        <v>58</v>
      </c>
      <c r="K20" s="33" t="s">
        <v>59</v>
      </c>
      <c r="L20" s="39"/>
      <c r="M20" s="40" t="str">
        <f t="shared" si="4"/>
        <v>1,960 m | 48.1 Km | 3,773 m D+</v>
      </c>
    </row>
    <row r="21" ht="30.0" customHeight="1">
      <c r="A21" s="41" t="s">
        <v>60</v>
      </c>
      <c r="B21" s="42" t="s">
        <v>37</v>
      </c>
      <c r="C21" s="50">
        <v>2184.0</v>
      </c>
      <c r="D21" s="51">
        <v>49.702</v>
      </c>
      <c r="E21" s="44">
        <f t="shared" si="1"/>
        <v>1.598</v>
      </c>
      <c r="F21" s="43">
        <v>4008.0</v>
      </c>
      <c r="G21" s="43">
        <f t="shared" si="2"/>
        <v>235</v>
      </c>
      <c r="H21" s="43">
        <v>3344.0</v>
      </c>
      <c r="I21" s="43">
        <f t="shared" si="3"/>
        <v>12</v>
      </c>
      <c r="J21" s="45"/>
      <c r="K21" s="41"/>
      <c r="L21" s="46"/>
      <c r="M21" s="40" t="str">
        <f t="shared" si="4"/>
        <v>2,184 m | 49.7 Km | 4,008 m D+</v>
      </c>
    </row>
    <row r="22" ht="30.0" customHeight="1">
      <c r="A22" s="33" t="s">
        <v>61</v>
      </c>
      <c r="B22" s="34" t="s">
        <v>35</v>
      </c>
      <c r="C22" s="35">
        <v>1996.0</v>
      </c>
      <c r="D22" s="36">
        <v>55.509</v>
      </c>
      <c r="E22" s="36">
        <f t="shared" si="1"/>
        <v>5.807</v>
      </c>
      <c r="F22" s="37">
        <v>4263.0</v>
      </c>
      <c r="G22" s="38">
        <f t="shared" si="2"/>
        <v>255</v>
      </c>
      <c r="H22" s="37">
        <v>3802.0</v>
      </c>
      <c r="I22" s="38">
        <f t="shared" si="3"/>
        <v>458</v>
      </c>
      <c r="J22" s="33" t="s">
        <v>62</v>
      </c>
      <c r="K22" s="33" t="s">
        <v>63</v>
      </c>
      <c r="L22" s="39"/>
      <c r="M22" s="40" t="str">
        <f t="shared" si="4"/>
        <v>1,996 m | 55.5 Km | 4,263 m D+</v>
      </c>
    </row>
    <row r="23" ht="30.0" customHeight="1">
      <c r="A23" s="48" t="s">
        <v>64</v>
      </c>
      <c r="B23" s="34" t="s">
        <v>40</v>
      </c>
      <c r="C23" s="35">
        <v>2655.0</v>
      </c>
      <c r="D23" s="36">
        <v>58.966</v>
      </c>
      <c r="E23" s="36">
        <f t="shared" si="1"/>
        <v>3.457</v>
      </c>
      <c r="F23" s="37">
        <v>4911.0</v>
      </c>
      <c r="G23" s="38">
        <f t="shared" si="2"/>
        <v>648</v>
      </c>
      <c r="H23" s="37">
        <v>3816.0</v>
      </c>
      <c r="I23" s="38">
        <f t="shared" si="3"/>
        <v>14</v>
      </c>
      <c r="J23" s="33" t="s">
        <v>65</v>
      </c>
      <c r="K23" s="33" t="s">
        <v>66</v>
      </c>
      <c r="L23" s="39"/>
      <c r="M23" s="40" t="str">
        <f t="shared" si="4"/>
        <v>2,655 m | 59.0 Km | 4,911 m D+</v>
      </c>
    </row>
    <row r="24" ht="30.0" customHeight="1">
      <c r="A24" s="41" t="s">
        <v>67</v>
      </c>
      <c r="B24" s="42" t="s">
        <v>37</v>
      </c>
      <c r="C24" s="43">
        <v>2684.0</v>
      </c>
      <c r="D24" s="44">
        <v>61.337</v>
      </c>
      <c r="E24" s="44">
        <f t="shared" si="1"/>
        <v>2.371</v>
      </c>
      <c r="F24" s="43">
        <v>5059.0</v>
      </c>
      <c r="G24" s="43">
        <f t="shared" si="2"/>
        <v>148</v>
      </c>
      <c r="H24" s="43">
        <v>3956.0</v>
      </c>
      <c r="I24" s="43">
        <f t="shared" si="3"/>
        <v>140</v>
      </c>
      <c r="J24" s="45"/>
      <c r="K24" s="45"/>
      <c r="L24" s="46"/>
      <c r="M24" s="40" t="str">
        <f t="shared" si="4"/>
        <v>2,684 m | 61.3 Km | 5,059 m D+</v>
      </c>
    </row>
    <row r="25" ht="30.0" customHeight="1">
      <c r="A25" s="48" t="s">
        <v>68</v>
      </c>
      <c r="B25" s="34" t="s">
        <v>35</v>
      </c>
      <c r="C25" s="35">
        <v>2705.0</v>
      </c>
      <c r="D25" s="36">
        <v>63.556</v>
      </c>
      <c r="E25" s="36">
        <f t="shared" si="1"/>
        <v>2.219</v>
      </c>
      <c r="F25" s="37">
        <v>5243.0</v>
      </c>
      <c r="G25" s="38">
        <f t="shared" si="2"/>
        <v>184</v>
      </c>
      <c r="H25" s="37">
        <v>4137.0</v>
      </c>
      <c r="I25" s="38">
        <f t="shared" si="3"/>
        <v>181</v>
      </c>
      <c r="J25" s="33" t="s">
        <v>69</v>
      </c>
      <c r="K25" s="33" t="s">
        <v>70</v>
      </c>
      <c r="L25" s="39"/>
      <c r="M25" s="40" t="str">
        <f t="shared" si="4"/>
        <v>2,705 m | 63.6 Km | 5,243 m D+</v>
      </c>
    </row>
    <row r="26" ht="30.0" customHeight="1">
      <c r="A26" s="41" t="s">
        <v>71</v>
      </c>
      <c r="B26" s="42" t="s">
        <v>37</v>
      </c>
      <c r="C26" s="43">
        <v>2788.0</v>
      </c>
      <c r="D26" s="44">
        <v>63.943</v>
      </c>
      <c r="E26" s="44">
        <f t="shared" si="1"/>
        <v>0.387</v>
      </c>
      <c r="F26" s="43">
        <v>5327.0</v>
      </c>
      <c r="G26" s="43">
        <f t="shared" si="2"/>
        <v>84</v>
      </c>
      <c r="H26" s="43">
        <v>4140.0</v>
      </c>
      <c r="I26" s="43">
        <f t="shared" si="3"/>
        <v>3</v>
      </c>
      <c r="J26" s="45"/>
      <c r="K26" s="41"/>
      <c r="L26" s="46"/>
      <c r="M26" s="40" t="str">
        <f t="shared" si="4"/>
        <v>2,788 m | 63.9 Km | 5,327 m D+</v>
      </c>
    </row>
    <row r="27" ht="30.0" customHeight="1">
      <c r="A27" s="33" t="s">
        <v>72</v>
      </c>
      <c r="B27" s="34" t="s">
        <v>73</v>
      </c>
      <c r="C27" s="35">
        <v>1351.0</v>
      </c>
      <c r="D27" s="36">
        <v>74.284</v>
      </c>
      <c r="E27" s="36">
        <f t="shared" si="1"/>
        <v>10.341</v>
      </c>
      <c r="F27" s="37">
        <v>5481.0</v>
      </c>
      <c r="G27" s="38">
        <f t="shared" si="2"/>
        <v>154</v>
      </c>
      <c r="H27" s="37">
        <v>5686.0</v>
      </c>
      <c r="I27" s="38">
        <f t="shared" si="3"/>
        <v>1546</v>
      </c>
      <c r="J27" s="33" t="s">
        <v>74</v>
      </c>
      <c r="K27" s="33" t="s">
        <v>75</v>
      </c>
      <c r="L27" s="49" t="s">
        <v>75</v>
      </c>
      <c r="M27" s="40" t="str">
        <f t="shared" si="4"/>
        <v>1,351 m | 74.3 Km | 5,481 m D+</v>
      </c>
    </row>
    <row r="28" ht="30.0" customHeight="1">
      <c r="A28" s="52" t="s">
        <v>76</v>
      </c>
      <c r="B28" s="53" t="s">
        <v>35</v>
      </c>
      <c r="C28" s="54">
        <v>2188.0</v>
      </c>
      <c r="D28" s="55">
        <v>78.309</v>
      </c>
      <c r="E28" s="55">
        <f t="shared" si="1"/>
        <v>4.025</v>
      </c>
      <c r="F28" s="54">
        <v>6364.0</v>
      </c>
      <c r="G28" s="54">
        <f t="shared" si="2"/>
        <v>883</v>
      </c>
      <c r="H28" s="54">
        <v>5734.0</v>
      </c>
      <c r="I28" s="54">
        <f t="shared" si="3"/>
        <v>48</v>
      </c>
      <c r="J28" s="56" t="s">
        <v>77</v>
      </c>
      <c r="K28" s="52"/>
      <c r="L28" s="39"/>
      <c r="M28" s="40" t="str">
        <f t="shared" si="4"/>
        <v>2,188 m | 78.3 Km | 6,364 m D+</v>
      </c>
    </row>
    <row r="29" ht="30.0" customHeight="1">
      <c r="A29" s="52" t="s">
        <v>78</v>
      </c>
      <c r="B29" s="53" t="s">
        <v>79</v>
      </c>
      <c r="C29" s="54">
        <v>2519.0</v>
      </c>
      <c r="D29" s="55">
        <v>79.929</v>
      </c>
      <c r="E29" s="55">
        <f t="shared" si="1"/>
        <v>1.62</v>
      </c>
      <c r="F29" s="54">
        <v>6726.0</v>
      </c>
      <c r="G29" s="54">
        <f t="shared" si="2"/>
        <v>362</v>
      </c>
      <c r="H29" s="54">
        <v>5771.0</v>
      </c>
      <c r="I29" s="54">
        <f t="shared" si="3"/>
        <v>37</v>
      </c>
      <c r="J29" s="56" t="s">
        <v>80</v>
      </c>
      <c r="K29" s="52"/>
      <c r="L29" s="39"/>
      <c r="M29" s="40" t="str">
        <f t="shared" si="4"/>
        <v>2,519 m | 79.9 Km | 6,726 m D+</v>
      </c>
    </row>
    <row r="30" ht="30.0" customHeight="1">
      <c r="A30" s="33" t="s">
        <v>81</v>
      </c>
      <c r="B30" s="34" t="s">
        <v>35</v>
      </c>
      <c r="C30" s="35">
        <v>1936.0</v>
      </c>
      <c r="D30" s="36">
        <v>82.361</v>
      </c>
      <c r="E30" s="36">
        <f t="shared" si="1"/>
        <v>2.432</v>
      </c>
      <c r="F30" s="37">
        <v>6791.0</v>
      </c>
      <c r="G30" s="38">
        <f t="shared" si="2"/>
        <v>65</v>
      </c>
      <c r="H30" s="37">
        <v>6413.0</v>
      </c>
      <c r="I30" s="38">
        <f t="shared" si="3"/>
        <v>642</v>
      </c>
      <c r="J30" s="33" t="s">
        <v>82</v>
      </c>
      <c r="K30" s="33"/>
      <c r="L30" s="39"/>
      <c r="M30" s="40" t="str">
        <f t="shared" si="4"/>
        <v>1,936 m | 82.4 Km | 6,791 m D+</v>
      </c>
    </row>
    <row r="31" ht="30.0" customHeight="1">
      <c r="A31" s="48" t="s">
        <v>83</v>
      </c>
      <c r="B31" s="57" t="s">
        <v>40</v>
      </c>
      <c r="C31" s="35">
        <v>1384.0</v>
      </c>
      <c r="D31" s="36">
        <v>86.155</v>
      </c>
      <c r="E31" s="36">
        <f t="shared" si="1"/>
        <v>3.794</v>
      </c>
      <c r="F31" s="37">
        <v>6848.0</v>
      </c>
      <c r="G31" s="38">
        <f t="shared" si="2"/>
        <v>57</v>
      </c>
      <c r="H31" s="37">
        <v>7035.0</v>
      </c>
      <c r="I31" s="38">
        <f t="shared" si="3"/>
        <v>622</v>
      </c>
      <c r="J31" s="33" t="s">
        <v>84</v>
      </c>
      <c r="K31" s="33" t="s">
        <v>85</v>
      </c>
      <c r="L31" s="49" t="s">
        <v>86</v>
      </c>
      <c r="M31" s="40" t="str">
        <f t="shared" si="4"/>
        <v>1,384 m | 86.2 Km | 6,848 m D+</v>
      </c>
    </row>
    <row r="32" ht="30.0" customHeight="1">
      <c r="A32" s="33" t="s">
        <v>87</v>
      </c>
      <c r="B32" s="34" t="s">
        <v>35</v>
      </c>
      <c r="C32" s="35">
        <v>2422.0</v>
      </c>
      <c r="D32" s="36">
        <v>90.798</v>
      </c>
      <c r="E32" s="36">
        <f t="shared" si="1"/>
        <v>4.643</v>
      </c>
      <c r="F32" s="37">
        <v>7877.0</v>
      </c>
      <c r="G32" s="38">
        <f t="shared" si="2"/>
        <v>1029</v>
      </c>
      <c r="H32" s="37">
        <v>7051.0</v>
      </c>
      <c r="I32" s="38">
        <f t="shared" si="3"/>
        <v>16</v>
      </c>
      <c r="J32" s="33" t="s">
        <v>88</v>
      </c>
      <c r="K32" s="33" t="s">
        <v>89</v>
      </c>
      <c r="L32" s="39"/>
      <c r="M32" s="40" t="str">
        <f t="shared" si="4"/>
        <v>2,422 m | 90.8 Km | 7,877 m D+</v>
      </c>
    </row>
    <row r="33" ht="30.0" customHeight="1">
      <c r="A33" s="41" t="s">
        <v>90</v>
      </c>
      <c r="B33" s="42" t="s">
        <v>37</v>
      </c>
      <c r="C33" s="43">
        <v>2711.0</v>
      </c>
      <c r="D33" s="44">
        <v>91.91</v>
      </c>
      <c r="E33" s="44">
        <f t="shared" si="1"/>
        <v>1.112</v>
      </c>
      <c r="F33" s="43">
        <v>8162.0</v>
      </c>
      <c r="G33" s="43">
        <f t="shared" si="2"/>
        <v>285</v>
      </c>
      <c r="H33" s="43">
        <v>7051.0</v>
      </c>
      <c r="I33" s="43">
        <f t="shared" si="3"/>
        <v>0</v>
      </c>
      <c r="J33" s="45"/>
      <c r="K33" s="41"/>
      <c r="L33" s="46"/>
      <c r="M33" s="40" t="str">
        <f t="shared" si="4"/>
        <v>2,711 m | 91.9 Km | 8,162 m D+</v>
      </c>
    </row>
    <row r="34" ht="30.0" customHeight="1">
      <c r="A34" s="33" t="s">
        <v>91</v>
      </c>
      <c r="B34" s="34" t="s">
        <v>35</v>
      </c>
      <c r="C34" s="35">
        <v>1880.0</v>
      </c>
      <c r="D34" s="36">
        <v>97.362</v>
      </c>
      <c r="E34" s="36">
        <f t="shared" si="1"/>
        <v>5.452</v>
      </c>
      <c r="F34" s="37">
        <v>8256.0</v>
      </c>
      <c r="G34" s="38">
        <f t="shared" si="2"/>
        <v>94</v>
      </c>
      <c r="H34" s="37">
        <v>7976.0</v>
      </c>
      <c r="I34" s="38">
        <f t="shared" si="3"/>
        <v>925</v>
      </c>
      <c r="J34" s="33" t="s">
        <v>92</v>
      </c>
      <c r="K34" s="33" t="s">
        <v>93</v>
      </c>
      <c r="L34" s="39"/>
      <c r="M34" s="40" t="str">
        <f t="shared" si="4"/>
        <v>1,880 m | 97.4 Km | 8,256 m D+</v>
      </c>
    </row>
    <row r="35" ht="30.0" customHeight="1">
      <c r="A35" s="41" t="s">
        <v>94</v>
      </c>
      <c r="B35" s="42" t="s">
        <v>37</v>
      </c>
      <c r="C35" s="43">
        <v>1618.0</v>
      </c>
      <c r="D35" s="44">
        <v>105.712</v>
      </c>
      <c r="E35" s="44">
        <f t="shared" si="1"/>
        <v>8.35</v>
      </c>
      <c r="F35" s="43">
        <v>8484.0</v>
      </c>
      <c r="G35" s="43">
        <f t="shared" si="2"/>
        <v>228</v>
      </c>
      <c r="H35" s="43">
        <v>8444.0</v>
      </c>
      <c r="I35" s="43">
        <f t="shared" si="3"/>
        <v>468</v>
      </c>
      <c r="J35" s="45"/>
      <c r="K35" s="41"/>
      <c r="L35" s="46"/>
      <c r="M35" s="40" t="str">
        <f t="shared" si="4"/>
        <v>1,618 m | 105.7 Km | 8,484 m D+</v>
      </c>
    </row>
    <row r="36" ht="30.0" customHeight="1">
      <c r="A36" s="48" t="s">
        <v>95</v>
      </c>
      <c r="B36" s="34" t="s">
        <v>40</v>
      </c>
      <c r="C36" s="35">
        <v>1525.0</v>
      </c>
      <c r="D36" s="36">
        <v>107.481</v>
      </c>
      <c r="E36" s="36">
        <f t="shared" si="1"/>
        <v>1.769</v>
      </c>
      <c r="F36" s="37">
        <v>8504.0</v>
      </c>
      <c r="G36" s="38">
        <f t="shared" si="2"/>
        <v>20</v>
      </c>
      <c r="H36" s="37">
        <v>8527.0</v>
      </c>
      <c r="I36" s="38">
        <f t="shared" si="3"/>
        <v>83</v>
      </c>
      <c r="J36" s="33" t="s">
        <v>96</v>
      </c>
      <c r="K36" s="33" t="s">
        <v>97</v>
      </c>
      <c r="L36" s="49" t="s">
        <v>98</v>
      </c>
      <c r="M36" s="40" t="str">
        <f t="shared" si="4"/>
        <v>1,525 m | 107.5 Km | 8,504 m D+</v>
      </c>
    </row>
    <row r="37" ht="30.0" customHeight="1">
      <c r="A37" s="41" t="s">
        <v>99</v>
      </c>
      <c r="B37" s="42" t="s">
        <v>37</v>
      </c>
      <c r="C37" s="43">
        <v>2272.0</v>
      </c>
      <c r="D37" s="44">
        <v>115.144</v>
      </c>
      <c r="E37" s="44">
        <f t="shared" si="1"/>
        <v>7.663</v>
      </c>
      <c r="F37" s="43">
        <v>9264.0</v>
      </c>
      <c r="G37" s="43">
        <f t="shared" si="2"/>
        <v>760</v>
      </c>
      <c r="H37" s="43">
        <v>8610.0</v>
      </c>
      <c r="I37" s="43">
        <f t="shared" si="3"/>
        <v>83</v>
      </c>
      <c r="J37" s="45"/>
      <c r="K37" s="41"/>
      <c r="L37" s="46"/>
      <c r="M37" s="40" t="str">
        <f t="shared" si="4"/>
        <v>2,272 m | 115.1 Km | 9,264 m D+</v>
      </c>
    </row>
    <row r="38" ht="30.0" customHeight="1">
      <c r="A38" s="48" t="s">
        <v>100</v>
      </c>
      <c r="B38" s="34" t="s">
        <v>40</v>
      </c>
      <c r="C38" s="35">
        <v>2548.0</v>
      </c>
      <c r="D38" s="36">
        <v>116.591</v>
      </c>
      <c r="E38" s="36">
        <f t="shared" si="1"/>
        <v>1.447</v>
      </c>
      <c r="F38" s="37">
        <v>9535.0</v>
      </c>
      <c r="G38" s="38">
        <f t="shared" si="2"/>
        <v>271</v>
      </c>
      <c r="H38" s="37">
        <v>8617.0</v>
      </c>
      <c r="I38" s="38">
        <f t="shared" si="3"/>
        <v>7</v>
      </c>
      <c r="J38" s="33" t="s">
        <v>101</v>
      </c>
      <c r="K38" s="33" t="s">
        <v>102</v>
      </c>
      <c r="L38" s="39"/>
      <c r="M38" s="40" t="str">
        <f t="shared" si="4"/>
        <v>2,548 m | 116.6 Km | 9,535 m D+</v>
      </c>
    </row>
    <row r="39" ht="30.0" customHeight="1">
      <c r="A39" s="52" t="s">
        <v>103</v>
      </c>
      <c r="B39" s="53" t="s">
        <v>79</v>
      </c>
      <c r="C39" s="54">
        <v>2921.0</v>
      </c>
      <c r="D39" s="55">
        <v>118.662</v>
      </c>
      <c r="E39" s="55">
        <f t="shared" si="1"/>
        <v>2.071</v>
      </c>
      <c r="F39" s="54">
        <v>9906.0</v>
      </c>
      <c r="G39" s="54">
        <f t="shared" si="2"/>
        <v>371</v>
      </c>
      <c r="H39" s="54">
        <v>8636.0</v>
      </c>
      <c r="I39" s="54">
        <f t="shared" si="3"/>
        <v>19</v>
      </c>
      <c r="J39" s="56"/>
      <c r="K39" s="56"/>
      <c r="L39" s="39"/>
      <c r="M39" s="40" t="str">
        <f t="shared" si="4"/>
        <v>2,921 m | 118.7 Km | 9,906 m D+</v>
      </c>
    </row>
    <row r="40" ht="30.0" customHeight="1">
      <c r="A40" s="33" t="s">
        <v>104</v>
      </c>
      <c r="B40" s="34" t="s">
        <v>40</v>
      </c>
      <c r="C40" s="35">
        <v>2025.0</v>
      </c>
      <c r="D40" s="36">
        <v>124.248</v>
      </c>
      <c r="E40" s="36">
        <f t="shared" si="1"/>
        <v>5.586</v>
      </c>
      <c r="F40" s="37">
        <v>9911.0</v>
      </c>
      <c r="G40" s="38">
        <f t="shared" si="2"/>
        <v>5</v>
      </c>
      <c r="H40" s="37">
        <v>9459.0</v>
      </c>
      <c r="I40" s="38">
        <f t="shared" si="3"/>
        <v>823</v>
      </c>
      <c r="J40" s="33" t="s">
        <v>105</v>
      </c>
      <c r="K40" s="33" t="s">
        <v>106</v>
      </c>
      <c r="L40" s="39"/>
      <c r="M40" s="40" t="str">
        <f t="shared" si="4"/>
        <v>2,025 m | 124.2 Km | 9,911 m D+</v>
      </c>
    </row>
    <row r="41" ht="30.0" customHeight="1">
      <c r="A41" s="33" t="s">
        <v>107</v>
      </c>
      <c r="B41" s="34" t="s">
        <v>40</v>
      </c>
      <c r="C41" s="35">
        <v>1991.0</v>
      </c>
      <c r="D41" s="36">
        <v>131.698</v>
      </c>
      <c r="E41" s="36">
        <f t="shared" si="1"/>
        <v>7.45</v>
      </c>
      <c r="F41" s="37">
        <v>10262.0</v>
      </c>
      <c r="G41" s="38">
        <f t="shared" si="2"/>
        <v>351</v>
      </c>
      <c r="H41" s="37">
        <v>9842.0</v>
      </c>
      <c r="I41" s="38">
        <f t="shared" si="3"/>
        <v>383</v>
      </c>
      <c r="J41" s="33"/>
      <c r="K41" s="33"/>
      <c r="L41" s="46"/>
      <c r="M41" s="40" t="str">
        <f t="shared" si="4"/>
        <v>1,991 m | 131.7 Km | 10,262 m D+</v>
      </c>
    </row>
    <row r="42" ht="30.0" customHeight="1">
      <c r="A42" s="58" t="s">
        <v>108</v>
      </c>
      <c r="B42" s="59" t="s">
        <v>109</v>
      </c>
      <c r="C42" s="60">
        <v>1230.0</v>
      </c>
      <c r="D42" s="61">
        <v>136.096</v>
      </c>
      <c r="E42" s="61">
        <f t="shared" si="1"/>
        <v>4.398</v>
      </c>
      <c r="F42" s="60">
        <v>10295.0</v>
      </c>
      <c r="G42" s="60">
        <f t="shared" si="2"/>
        <v>33</v>
      </c>
      <c r="H42" s="60">
        <v>10611.0</v>
      </c>
      <c r="I42" s="60">
        <f t="shared" si="3"/>
        <v>769</v>
      </c>
      <c r="J42" s="58" t="s">
        <v>110</v>
      </c>
      <c r="K42" s="58" t="s">
        <v>111</v>
      </c>
      <c r="L42" s="62" t="s">
        <v>111</v>
      </c>
      <c r="M42" s="40" t="str">
        <f t="shared" si="4"/>
        <v>1,230 m | 136.1 Km | 10,295 m D+</v>
      </c>
    </row>
    <row r="43" ht="30.0" customHeight="1">
      <c r="A43" s="63"/>
      <c r="B43" s="63"/>
      <c r="C43" s="64"/>
      <c r="D43" s="64"/>
      <c r="E43" s="65"/>
      <c r="F43" s="66"/>
      <c r="G43" s="67"/>
      <c r="H43" s="63"/>
      <c r="I43" s="63"/>
      <c r="J43" s="68"/>
      <c r="K43" s="63"/>
      <c r="M43" s="20"/>
    </row>
    <row r="44" ht="30.0" customHeight="1">
      <c r="A44" s="69" t="s">
        <v>112</v>
      </c>
      <c r="M44" s="69"/>
    </row>
    <row r="45" ht="21.75" customHeight="1">
      <c r="A45" s="70"/>
      <c r="B45" s="70"/>
      <c r="C45" s="70"/>
      <c r="D45" s="70"/>
      <c r="E45" s="70"/>
      <c r="F45" s="71"/>
      <c r="G45" s="71"/>
      <c r="H45" s="72"/>
      <c r="I45" s="72"/>
      <c r="J45" s="73"/>
      <c r="K45" s="74"/>
      <c r="L45" s="74"/>
      <c r="M45" s="74"/>
    </row>
    <row r="46" ht="21.75" customHeight="1">
      <c r="A46" s="75"/>
      <c r="B46" s="70"/>
      <c r="C46" s="70"/>
      <c r="D46" s="70"/>
      <c r="E46" s="70"/>
      <c r="F46" s="71"/>
      <c r="G46" s="71"/>
      <c r="H46" s="72"/>
      <c r="I46" s="72"/>
      <c r="J46" s="73"/>
      <c r="K46" s="74"/>
      <c r="L46" s="74"/>
      <c r="M46" s="74"/>
    </row>
    <row r="47" ht="21.75" customHeight="1">
      <c r="B47" s="70"/>
      <c r="C47" s="70"/>
      <c r="D47" s="70"/>
      <c r="E47" s="70"/>
      <c r="F47" s="76"/>
      <c r="G47" s="76"/>
      <c r="H47" s="77"/>
      <c r="I47" s="77"/>
      <c r="J47" s="78"/>
      <c r="M47" s="20"/>
    </row>
  </sheetData>
  <mergeCells count="2">
    <mergeCell ref="A5:L5"/>
    <mergeCell ref="A44:L44"/>
  </mergeCells>
  <printOptions horizontalCentered="1"/>
  <pageMargins bottom="0.75" footer="0.0" header="0.0" left="0.25" right="0.25" top="0.75"/>
  <pageSetup paperSize="9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26">
        <v>0.0</v>
      </c>
    </row>
    <row r="2">
      <c r="A2" s="79">
        <v>3605.0</v>
      </c>
      <c r="B2" s="80">
        <f t="shared" ref="B2:B36" si="1">A2/1000</f>
        <v>3.605</v>
      </c>
    </row>
    <row r="3">
      <c r="A3" s="81">
        <v>8046.0</v>
      </c>
      <c r="B3" s="80">
        <f t="shared" si="1"/>
        <v>8.046</v>
      </c>
    </row>
    <row r="4">
      <c r="A4" s="81">
        <v>11765.0</v>
      </c>
      <c r="B4" s="80">
        <f t="shared" si="1"/>
        <v>11.765</v>
      </c>
    </row>
    <row r="5">
      <c r="A5" s="82">
        <v>15501.0</v>
      </c>
      <c r="B5" s="80">
        <f t="shared" si="1"/>
        <v>15.501</v>
      </c>
    </row>
    <row r="6">
      <c r="A6" s="81">
        <v>18286.0</v>
      </c>
      <c r="B6" s="80">
        <f t="shared" si="1"/>
        <v>18.286</v>
      </c>
    </row>
    <row r="7">
      <c r="A7" s="79">
        <v>23304.0</v>
      </c>
      <c r="B7" s="80">
        <f t="shared" si="1"/>
        <v>23.304</v>
      </c>
    </row>
    <row r="8">
      <c r="A8" s="81">
        <v>24841.0</v>
      </c>
      <c r="B8" s="80">
        <f t="shared" si="1"/>
        <v>24.841</v>
      </c>
    </row>
    <row r="9">
      <c r="A9" s="81">
        <v>26209.0</v>
      </c>
      <c r="B9" s="80">
        <f t="shared" si="1"/>
        <v>26.209</v>
      </c>
    </row>
    <row r="10">
      <c r="A10" s="81">
        <v>29139.0</v>
      </c>
      <c r="B10" s="80">
        <f t="shared" si="1"/>
        <v>29.139</v>
      </c>
    </row>
    <row r="11">
      <c r="A11" s="79">
        <v>32145.0</v>
      </c>
      <c r="B11" s="80">
        <f t="shared" si="1"/>
        <v>32.145</v>
      </c>
    </row>
    <row r="12">
      <c r="A12" s="79">
        <v>37022.0</v>
      </c>
      <c r="B12" s="80">
        <f t="shared" si="1"/>
        <v>37.022</v>
      </c>
    </row>
    <row r="13">
      <c r="A13" s="81">
        <v>41006.0</v>
      </c>
      <c r="B13" s="80">
        <f t="shared" si="1"/>
        <v>41.006</v>
      </c>
    </row>
    <row r="14">
      <c r="A14" s="83">
        <v>48104.0</v>
      </c>
      <c r="B14" s="80">
        <f t="shared" si="1"/>
        <v>48.104</v>
      </c>
    </row>
    <row r="15">
      <c r="A15" s="84">
        <v>49702.0</v>
      </c>
      <c r="B15" s="80">
        <f t="shared" si="1"/>
        <v>49.702</v>
      </c>
    </row>
    <row r="16">
      <c r="A16" s="79">
        <v>55509.0</v>
      </c>
      <c r="B16" s="80">
        <f t="shared" si="1"/>
        <v>55.509</v>
      </c>
    </row>
    <row r="17">
      <c r="A17" s="82">
        <v>58966.0</v>
      </c>
      <c r="B17" s="80">
        <f t="shared" si="1"/>
        <v>58.966</v>
      </c>
    </row>
    <row r="18">
      <c r="A18" s="81">
        <v>61337.0</v>
      </c>
      <c r="B18" s="80">
        <f t="shared" si="1"/>
        <v>61.337</v>
      </c>
    </row>
    <row r="19">
      <c r="A19" s="79">
        <v>63556.0</v>
      </c>
      <c r="B19" s="80">
        <f t="shared" si="1"/>
        <v>63.556</v>
      </c>
    </row>
    <row r="20">
      <c r="A20" s="81">
        <v>63943.0</v>
      </c>
      <c r="B20" s="80">
        <f t="shared" si="1"/>
        <v>63.943</v>
      </c>
    </row>
    <row r="21">
      <c r="A21" s="85">
        <v>74284.0</v>
      </c>
      <c r="B21" s="80">
        <f t="shared" si="1"/>
        <v>74.284</v>
      </c>
    </row>
    <row r="22">
      <c r="A22" s="86">
        <v>78309.0</v>
      </c>
      <c r="B22" s="80">
        <f t="shared" si="1"/>
        <v>78.309</v>
      </c>
    </row>
    <row r="23">
      <c r="A23" s="86">
        <v>79929.0</v>
      </c>
      <c r="B23" s="80">
        <f t="shared" si="1"/>
        <v>79.929</v>
      </c>
    </row>
    <row r="24">
      <c r="A24" s="79">
        <v>82361.0</v>
      </c>
      <c r="B24" s="80">
        <f t="shared" si="1"/>
        <v>82.361</v>
      </c>
    </row>
    <row r="25">
      <c r="A25" s="79">
        <v>86155.0</v>
      </c>
      <c r="B25" s="80">
        <f t="shared" si="1"/>
        <v>86.155</v>
      </c>
    </row>
    <row r="26">
      <c r="A26" s="86">
        <v>90798.0</v>
      </c>
      <c r="B26" s="80">
        <f t="shared" si="1"/>
        <v>90.798</v>
      </c>
    </row>
    <row r="27">
      <c r="A27" s="81">
        <v>91910.0</v>
      </c>
      <c r="B27" s="80">
        <f t="shared" si="1"/>
        <v>91.91</v>
      </c>
    </row>
    <row r="28">
      <c r="A28" s="86">
        <v>97362.0</v>
      </c>
      <c r="B28" s="80">
        <f t="shared" si="1"/>
        <v>97.362</v>
      </c>
    </row>
    <row r="29">
      <c r="A29" s="81">
        <v>105712.0</v>
      </c>
      <c r="B29" s="80">
        <f t="shared" si="1"/>
        <v>105.712</v>
      </c>
    </row>
    <row r="30">
      <c r="A30" s="87">
        <v>107481.0</v>
      </c>
      <c r="B30" s="80">
        <f t="shared" si="1"/>
        <v>107.481</v>
      </c>
    </row>
    <row r="31">
      <c r="A31" s="81">
        <v>115144.0</v>
      </c>
      <c r="B31" s="80">
        <f t="shared" si="1"/>
        <v>115.144</v>
      </c>
    </row>
    <row r="32">
      <c r="A32" s="86">
        <v>116591.0</v>
      </c>
      <c r="B32" s="80">
        <f t="shared" si="1"/>
        <v>116.591</v>
      </c>
    </row>
    <row r="33">
      <c r="A33" s="86">
        <v>118662.0</v>
      </c>
      <c r="B33" s="80">
        <f t="shared" si="1"/>
        <v>118.662</v>
      </c>
    </row>
    <row r="34">
      <c r="A34" s="88">
        <v>124248.0</v>
      </c>
      <c r="B34" s="80">
        <f t="shared" si="1"/>
        <v>124.248</v>
      </c>
    </row>
    <row r="35">
      <c r="A35" s="89">
        <v>131698.0</v>
      </c>
      <c r="B35" s="80">
        <f t="shared" si="1"/>
        <v>131.698</v>
      </c>
    </row>
    <row r="36">
      <c r="A36" s="58">
        <v>136096.0</v>
      </c>
      <c r="B36" s="80">
        <f t="shared" si="1"/>
        <v>136.096</v>
      </c>
    </row>
  </sheetData>
  <drawing r:id="rId1"/>
</worksheet>
</file>